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50"/>
  </bookViews>
  <sheets>
    <sheet name="Bruto po etazama" sheetId="1" r:id="rId1"/>
    <sheet name="Ostvareni param" sheetId="2" r:id="rId2"/>
    <sheet name="kapaciteti parkiranja" sheetId="3" r:id="rId3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/>
  <c r="B6"/>
  <c r="E8" i="3" l="1"/>
  <c r="D8"/>
  <c r="C8"/>
  <c r="B8"/>
  <c r="C18" i="2"/>
  <c r="B18"/>
  <c r="C16" l="1"/>
  <c r="B16"/>
  <c r="C13"/>
  <c r="C14" s="1"/>
  <c r="C10"/>
  <c r="C12" s="1"/>
  <c r="B10"/>
  <c r="B12" s="1"/>
  <c r="C11"/>
  <c r="B9"/>
  <c r="B13" s="1"/>
  <c r="B14" s="1"/>
  <c r="B25" i="1"/>
  <c r="B51"/>
  <c r="B72"/>
  <c r="D56"/>
  <c r="D57"/>
  <c r="D58"/>
  <c r="D59"/>
  <c r="D60"/>
  <c r="D61"/>
  <c r="D62"/>
  <c r="D63"/>
  <c r="D64"/>
  <c r="D65"/>
  <c r="D66"/>
  <c r="D67"/>
  <c r="D68"/>
  <c r="D69"/>
  <c r="D70"/>
  <c r="D71"/>
  <c r="D55"/>
  <c r="D49"/>
  <c r="D35"/>
  <c r="D36"/>
  <c r="D37"/>
  <c r="D38"/>
  <c r="D39"/>
  <c r="D40"/>
  <c r="D41"/>
  <c r="D42"/>
  <c r="D43"/>
  <c r="D44"/>
  <c r="D45"/>
  <c r="D46"/>
  <c r="D47"/>
  <c r="D48"/>
  <c r="D50"/>
  <c r="D34"/>
  <c r="D31"/>
  <c r="D30"/>
  <c r="C72"/>
  <c r="C51"/>
  <c r="B32"/>
  <c r="C25"/>
  <c r="D10"/>
  <c r="D11"/>
  <c r="D12"/>
  <c r="D13"/>
  <c r="D14"/>
  <c r="D15"/>
  <c r="D16"/>
  <c r="D17"/>
  <c r="D18"/>
  <c r="D19"/>
  <c r="D20"/>
  <c r="D21"/>
  <c r="D22"/>
  <c r="D23"/>
  <c r="D24"/>
  <c r="D9"/>
  <c r="D32" l="1"/>
  <c r="C7" i="2" s="1"/>
  <c r="B11"/>
  <c r="D72" i="1"/>
  <c r="D25"/>
  <c r="D51"/>
  <c r="D74" l="1"/>
  <c r="C6" i="2"/>
  <c r="C8" s="1"/>
  <c r="B7" i="1"/>
  <c r="D6"/>
  <c r="D5"/>
  <c r="D7" s="1"/>
  <c r="D26" l="1"/>
  <c r="B7" i="2"/>
  <c r="B8" s="1"/>
</calcChain>
</file>

<file path=xl/sharedStrings.xml><?xml version="1.0" encoding="utf-8"?>
<sst xmlns="http://schemas.openxmlformats.org/spreadsheetml/2006/main" count="132" uniqueCount="77">
  <si>
    <t>PREGLED BRUTO POVRŠINA PO ETAŽAMA</t>
  </si>
  <si>
    <t>Etaža</t>
  </si>
  <si>
    <t>BGP (m2)</t>
  </si>
  <si>
    <t>Terase (bruto)</t>
  </si>
  <si>
    <t>Ukupno</t>
  </si>
  <si>
    <r>
      <t xml:space="preserve">Pregled bruto površina </t>
    </r>
    <r>
      <rPr>
        <b/>
        <sz val="11"/>
        <color theme="1"/>
        <rFont val="Calibri"/>
        <family val="2"/>
        <scheme val="minor"/>
      </rPr>
      <t>OBJEKAT 01</t>
    </r>
  </si>
  <si>
    <t>Garaža nivo -1</t>
  </si>
  <si>
    <t>Garaža nivo -2</t>
  </si>
  <si>
    <t>UKUPNO</t>
  </si>
  <si>
    <t>Prizemlje</t>
  </si>
  <si>
    <t>1. Sprat</t>
  </si>
  <si>
    <t>2. Sprat</t>
  </si>
  <si>
    <t>3. Sprat</t>
  </si>
  <si>
    <t>4. Sprat</t>
  </si>
  <si>
    <t>5. Sprat</t>
  </si>
  <si>
    <t>6. Sprat</t>
  </si>
  <si>
    <t>7. Sprat</t>
  </si>
  <si>
    <t>8. Sprat</t>
  </si>
  <si>
    <t>9. Sprat</t>
  </si>
  <si>
    <t>10. Sprat</t>
  </si>
  <si>
    <t>11. Sprat</t>
  </si>
  <si>
    <t>12. Sprat</t>
  </si>
  <si>
    <t>13. Sprat</t>
  </si>
  <si>
    <t>14. Sprat</t>
  </si>
  <si>
    <t>15. Sprat (Tehnička etaža)</t>
  </si>
  <si>
    <r>
      <t xml:space="preserve">Pregled bruto površina </t>
    </r>
    <r>
      <rPr>
        <b/>
        <sz val="11"/>
        <color theme="1"/>
        <rFont val="Calibri"/>
        <family val="2"/>
        <scheme val="minor"/>
      </rPr>
      <t>OBJEKAT 02</t>
    </r>
  </si>
  <si>
    <r>
      <t xml:space="preserve">Pregled bruto površina </t>
    </r>
    <r>
      <rPr>
        <b/>
        <sz val="11"/>
        <color theme="1"/>
        <rFont val="Calibri"/>
        <family val="2"/>
        <scheme val="minor"/>
      </rPr>
      <t>OBJEKAT 03</t>
    </r>
  </si>
  <si>
    <t>15. Sprat</t>
  </si>
  <si>
    <t>16. Sprat (Tehnička etaža)</t>
  </si>
  <si>
    <t>UPOREDNI PRIKAZ OSTVARENIH PARAMETARA</t>
  </si>
  <si>
    <t>PARAMETRI</t>
  </si>
  <si>
    <t>OSTVARENO PROJEKTOM</t>
  </si>
  <si>
    <t>ZADATI PLANOM PGR
(9.K1.1 i 10.K1.1)</t>
  </si>
  <si>
    <t>PARCELA</t>
  </si>
  <si>
    <t>GP1</t>
  </si>
  <si>
    <t>GP2</t>
  </si>
  <si>
    <t>K.P. 6508/3</t>
  </si>
  <si>
    <t>POVRŠINA PARCELA [M2]</t>
  </si>
  <si>
    <t>BRGP NADZEMNO</t>
  </si>
  <si>
    <t>BRGP PODZEMNO</t>
  </si>
  <si>
    <t>BRGP UKUPNO (NADZEMNO + PODZEMNO)</t>
  </si>
  <si>
    <t>POVRŠINA OBJEKTA NA TLU (ZAUZETOST)</t>
  </si>
  <si>
    <t>POVRŠINA OBJEKTA PODZEMNO (ZAUZETOST)</t>
  </si>
  <si>
    <t>PROCENAT ZAUZETOSTI</t>
  </si>
  <si>
    <t>PROCENAT ZAUZETOSTI PODZEMNIH ETAŽA</t>
  </si>
  <si>
    <t>SLOBODNE POVRŠINE NA PARCELI</t>
  </si>
  <si>
    <t>PROCENAT SLOBODNIH POVRŠINA</t>
  </si>
  <si>
    <t>ZELENE POVRŠINE U DIREKTNOM KONTAKTU SA TLOM</t>
  </si>
  <si>
    <t>PROCENAT ZELENIH POVRŠINA U DIREKNOM KNTAKTU SA TLOM</t>
  </si>
  <si>
    <t>ZELENE POVRŠINE - UKUPNO</t>
  </si>
  <si>
    <t>PROCENAT ZELENIH POVRŠINA - UKUPNO</t>
  </si>
  <si>
    <t>VISINA VENCA KROVA (OD NULTE KOTE)</t>
  </si>
  <si>
    <t>BROJ PARKING MESTA</t>
  </si>
  <si>
    <t>BROJ PARKING MESTA -REZERVISANO ZA LICA SA POSEBNIM POTREBAMA</t>
  </si>
  <si>
    <t>ODNOS - STANOVANJE : POSLOVANJE</t>
  </si>
  <si>
    <t>DO 32M</t>
  </si>
  <si>
    <t>DO37M</t>
  </si>
  <si>
    <t>1 PM NA 80m2 BRGP</t>
  </si>
  <si>
    <t>VISINA VENCA POVUČENE ETAŽE (OD NULTE KOTE)</t>
  </si>
  <si>
    <t>5% OD UKUPNOG BROJA P.M.</t>
  </si>
  <si>
    <t>0%:100%</t>
  </si>
  <si>
    <t>/</t>
  </si>
  <si>
    <t>PREGLED OSTVARENIH KAPACITETA ZA PARKIRANJE</t>
  </si>
  <si>
    <t>ETAŽA</t>
  </si>
  <si>
    <t>OBJEKAT 02 I 03</t>
  </si>
  <si>
    <t>OBJEKAT 01</t>
  </si>
  <si>
    <t>P.M.</t>
  </si>
  <si>
    <t>P.M. LICA SA POSEBNIM POTREBAMA</t>
  </si>
  <si>
    <t>PARTER</t>
  </si>
  <si>
    <t>GARAŽA NIVO -1</t>
  </si>
  <si>
    <t>GARAŽA NIVO -2</t>
  </si>
  <si>
    <t>UKUPNO BRUTO nadzemno</t>
  </si>
  <si>
    <t>UKUPNO BRUTO podzemno</t>
  </si>
  <si>
    <t>UKUPNO BRUTO OBJEKAT 1 (nadzemno +podzemno)</t>
  </si>
  <si>
    <t>UKUPNO BRUTO NADZEMNO</t>
  </si>
  <si>
    <t>UKUPNO BRUTO GP2( objekat 2 i 3) podzemno +nadzemno</t>
  </si>
  <si>
    <t>66.90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</si>
</sst>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0" fontId="0" fillId="2" borderId="1" xfId="0" applyFill="1" applyBorder="1"/>
    <xf numFmtId="4" fontId="0" fillId="2" borderId="1" xfId="0" applyNumberFormat="1" applyFill="1" applyBorder="1"/>
    <xf numFmtId="0" fontId="0" fillId="0" borderId="3" xfId="0" applyBorder="1"/>
    <xf numFmtId="4" fontId="0" fillId="0" borderId="3" xfId="0" applyNumberFormat="1" applyBorder="1"/>
    <xf numFmtId="0" fontId="0" fillId="0" borderId="0" xfId="0" applyBorder="1"/>
    <xf numFmtId="4" fontId="0" fillId="0" borderId="0" xfId="0" applyNumberFormat="1" applyBorder="1"/>
    <xf numFmtId="0" fontId="1" fillId="2" borderId="8" xfId="0" applyFont="1" applyFill="1" applyBorder="1"/>
    <xf numFmtId="4" fontId="1" fillId="2" borderId="8" xfId="0" applyNumberFormat="1" applyFont="1" applyFill="1" applyBorder="1"/>
    <xf numFmtId="0" fontId="0" fillId="2" borderId="7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2" borderId="5" xfId="0" applyFill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10" fontId="0" fillId="0" borderId="21" xfId="0" applyNumberFormat="1" applyBorder="1" applyAlignment="1">
      <alignment horizontal="center"/>
    </xf>
    <xf numFmtId="10" fontId="0" fillId="0" borderId="22" xfId="0" applyNumberForma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0" fontId="3" fillId="0" borderId="22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center"/>
    </xf>
    <xf numFmtId="4" fontId="3" fillId="0" borderId="21" xfId="0" applyNumberFormat="1" applyFon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0" fillId="2" borderId="4" xfId="0" applyFill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49" fontId="0" fillId="0" borderId="18" xfId="0" applyNumberFormat="1" applyBorder="1"/>
    <xf numFmtId="0" fontId="0" fillId="2" borderId="17" xfId="0" applyFill="1" applyBorder="1"/>
    <xf numFmtId="4" fontId="0" fillId="2" borderId="21" xfId="0" applyNumberFormat="1" applyFill="1" applyBorder="1" applyAlignment="1">
      <alignment horizontal="center"/>
    </xf>
    <xf numFmtId="4" fontId="0" fillId="2" borderId="22" xfId="0" applyNumberFormat="1" applyFill="1" applyBorder="1" applyAlignment="1">
      <alignment horizontal="center"/>
    </xf>
    <xf numFmtId="49" fontId="0" fillId="2" borderId="17" xfId="0" applyNumberFormat="1" applyFill="1" applyBorder="1" applyAlignment="1">
      <alignment horizontal="center"/>
    </xf>
    <xf numFmtId="10" fontId="0" fillId="2" borderId="21" xfId="0" applyNumberFormat="1" applyFill="1" applyBorder="1" applyAlignment="1">
      <alignment horizontal="center"/>
    </xf>
    <xf numFmtId="10" fontId="0" fillId="2" borderId="22" xfId="0" applyNumberFormat="1" applyFill="1" applyBorder="1" applyAlignment="1">
      <alignment horizontal="center"/>
    </xf>
    <xf numFmtId="9" fontId="0" fillId="2" borderId="17" xfId="0" applyNumberFormat="1" applyFill="1" applyBorder="1" applyAlignment="1">
      <alignment horizontal="center"/>
    </xf>
    <xf numFmtId="2" fontId="3" fillId="2" borderId="21" xfId="0" applyNumberFormat="1" applyFont="1" applyFill="1" applyBorder="1" applyAlignment="1">
      <alignment horizontal="center"/>
    </xf>
    <xf numFmtId="4" fontId="3" fillId="2" borderId="22" xfId="0" applyNumberFormat="1" applyFont="1" applyFill="1" applyBorder="1" applyAlignment="1">
      <alignment horizontal="center"/>
    </xf>
    <xf numFmtId="4" fontId="3" fillId="2" borderId="21" xfId="0" applyNumberFormat="1" applyFont="1" applyFill="1" applyBorder="1" applyAlignment="1">
      <alignment horizontal="center"/>
    </xf>
    <xf numFmtId="0" fontId="0" fillId="0" borderId="21" xfId="0" applyBorder="1"/>
    <xf numFmtId="0" fontId="0" fillId="0" borderId="11" xfId="0" applyBorder="1"/>
    <xf numFmtId="0" fontId="1" fillId="2" borderId="5" xfId="0" applyFont="1" applyFill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vertical="center"/>
    </xf>
    <xf numFmtId="0" fontId="0" fillId="0" borderId="2" xfId="0" applyBorder="1"/>
    <xf numFmtId="4" fontId="0" fillId="0" borderId="2" xfId="0" applyNumberFormat="1" applyBorder="1"/>
    <xf numFmtId="0" fontId="1" fillId="2" borderId="5" xfId="0" applyFont="1" applyFill="1" applyBorder="1"/>
    <xf numFmtId="4" fontId="1" fillId="2" borderId="6" xfId="0" applyNumberFormat="1" applyFont="1" applyFill="1" applyBorder="1"/>
    <xf numFmtId="4" fontId="1" fillId="2" borderId="7" xfId="0" applyNumberFormat="1" applyFont="1" applyFill="1" applyBorder="1"/>
    <xf numFmtId="4" fontId="1" fillId="5" borderId="4" xfId="0" applyNumberFormat="1" applyFont="1" applyFill="1" applyBorder="1"/>
    <xf numFmtId="0" fontId="0" fillId="2" borderId="2" xfId="0" applyFill="1" applyBorder="1"/>
    <xf numFmtId="4" fontId="0" fillId="2" borderId="2" xfId="0" applyNumberFormat="1" applyFill="1" applyBorder="1"/>
    <xf numFmtId="0" fontId="1" fillId="5" borderId="5" xfId="0" applyFont="1" applyFill="1" applyBorder="1"/>
    <xf numFmtId="4" fontId="1" fillId="5" borderId="6" xfId="0" applyNumberFormat="1" applyFont="1" applyFill="1" applyBorder="1"/>
    <xf numFmtId="4" fontId="1" fillId="5" borderId="7" xfId="0" applyNumberFormat="1" applyFont="1" applyFill="1" applyBorder="1"/>
    <xf numFmtId="4" fontId="3" fillId="2" borderId="1" xfId="0" applyNumberFormat="1" applyFont="1" applyFill="1" applyBorder="1"/>
    <xf numFmtId="0" fontId="3" fillId="2" borderId="1" xfId="0" applyFont="1" applyFill="1" applyBorder="1"/>
    <xf numFmtId="4" fontId="0" fillId="0" borderId="1" xfId="0" applyNumberFormat="1" applyFill="1" applyBorder="1"/>
    <xf numFmtId="0" fontId="1" fillId="5" borderId="25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0" fillId="3" borderId="1" xfId="0" applyFill="1" applyBorder="1" applyAlignment="1">
      <alignment horizontal="left" vertical="center"/>
    </xf>
    <xf numFmtId="0" fontId="2" fillId="5" borderId="25" xfId="0" applyFont="1" applyFill="1" applyBorder="1" applyAlignment="1">
      <alignment horizontal="left"/>
    </xf>
    <xf numFmtId="0" fontId="2" fillId="5" borderId="23" xfId="0" applyFont="1" applyFill="1" applyBorder="1" applyAlignment="1">
      <alignment horizontal="left"/>
    </xf>
    <xf numFmtId="0" fontId="2" fillId="5" borderId="24" xfId="0" applyFont="1" applyFill="1" applyBorder="1" applyAlignment="1">
      <alignment horizontal="left"/>
    </xf>
    <xf numFmtId="0" fontId="1" fillId="5" borderId="25" xfId="0" applyFont="1" applyFill="1" applyBorder="1" applyAlignment="1">
      <alignment horizontal="left"/>
    </xf>
    <xf numFmtId="0" fontId="1" fillId="5" borderId="23" xfId="0" applyFont="1" applyFill="1" applyBorder="1" applyAlignment="1">
      <alignment horizontal="left"/>
    </xf>
    <xf numFmtId="0" fontId="1" fillId="5" borderId="24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5" borderId="26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left" vertical="center"/>
    </xf>
    <xf numFmtId="0" fontId="2" fillId="5" borderId="28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6"/>
  <sheetViews>
    <sheetView tabSelected="1" zoomScale="95" zoomScaleNormal="95" workbookViewId="0">
      <selection activeCell="L78" sqref="L78"/>
    </sheetView>
  </sheetViews>
  <sheetFormatPr defaultRowHeight="15"/>
  <cols>
    <col min="1" max="1" width="27.42578125" customWidth="1"/>
    <col min="2" max="4" width="18.140625" customWidth="1"/>
    <col min="6" max="6" width="9.5703125" bestFit="1" customWidth="1"/>
    <col min="8" max="8" width="9.5703125" bestFit="1" customWidth="1"/>
  </cols>
  <sheetData>
    <row r="1" spans="1:4" ht="19.5" thickBot="1">
      <c r="A1" s="79" t="s">
        <v>0</v>
      </c>
      <c r="B1" s="80"/>
      <c r="C1" s="80"/>
      <c r="D1" s="81"/>
    </row>
    <row r="3" spans="1:4" ht="19.5" customHeight="1">
      <c r="A3" s="78" t="s">
        <v>5</v>
      </c>
      <c r="B3" s="78"/>
      <c r="C3" s="78"/>
      <c r="D3" s="78"/>
    </row>
    <row r="4" spans="1:4" ht="21" customHeight="1">
      <c r="A4" s="2" t="s">
        <v>1</v>
      </c>
      <c r="B4" s="2" t="s">
        <v>2</v>
      </c>
      <c r="C4" s="2" t="s">
        <v>3</v>
      </c>
      <c r="D4" s="2" t="s">
        <v>4</v>
      </c>
    </row>
    <row r="5" spans="1:4">
      <c r="A5" s="5" t="s">
        <v>6</v>
      </c>
      <c r="B5" s="6">
        <v>5050.1000000000004</v>
      </c>
      <c r="C5" s="6"/>
      <c r="D5" s="6">
        <f>SUM(B5:C5)</f>
        <v>5050.1000000000004</v>
      </c>
    </row>
    <row r="6" spans="1:4" ht="15.75" thickBot="1">
      <c r="A6" s="62" t="s">
        <v>7</v>
      </c>
      <c r="B6" s="63">
        <v>5050.1000000000004</v>
      </c>
      <c r="C6" s="63"/>
      <c r="D6" s="63">
        <f>SUM(B6:C6)</f>
        <v>5050.1000000000004</v>
      </c>
    </row>
    <row r="7" spans="1:4" ht="19.5" customHeight="1" thickBot="1">
      <c r="A7" s="64" t="s">
        <v>72</v>
      </c>
      <c r="B7" s="65">
        <f>SUM(B5:B6)</f>
        <v>10100.200000000001</v>
      </c>
      <c r="C7" s="65"/>
      <c r="D7" s="66">
        <f>SUM(D5:D6)</f>
        <v>10100.200000000001</v>
      </c>
    </row>
    <row r="8" spans="1:4">
      <c r="A8" s="9"/>
      <c r="B8" s="10"/>
      <c r="C8" s="10"/>
      <c r="D8" s="10"/>
    </row>
    <row r="9" spans="1:4">
      <c r="A9" s="5" t="s">
        <v>9</v>
      </c>
      <c r="B9" s="6">
        <v>1256.17</v>
      </c>
      <c r="C9" s="6"/>
      <c r="D9" s="6">
        <f>SUM(B9:C9)</f>
        <v>1256.17</v>
      </c>
    </row>
    <row r="10" spans="1:4">
      <c r="A10" s="3" t="s">
        <v>10</v>
      </c>
      <c r="B10" s="4">
        <v>1793.54</v>
      </c>
      <c r="C10" s="4"/>
      <c r="D10" s="4">
        <f t="shared" ref="D10:D24" si="0">SUM(B10:C10)</f>
        <v>1793.54</v>
      </c>
    </row>
    <row r="11" spans="1:4">
      <c r="A11" s="5" t="s">
        <v>11</v>
      </c>
      <c r="B11" s="6">
        <v>1793.54</v>
      </c>
      <c r="C11" s="6"/>
      <c r="D11" s="6">
        <f t="shared" si="0"/>
        <v>1793.54</v>
      </c>
    </row>
    <row r="12" spans="1:4">
      <c r="A12" s="3" t="s">
        <v>12</v>
      </c>
      <c r="B12" s="4">
        <v>1835.79</v>
      </c>
      <c r="C12" s="4"/>
      <c r="D12" s="4">
        <f t="shared" si="0"/>
        <v>1835.79</v>
      </c>
    </row>
    <row r="13" spans="1:4">
      <c r="A13" s="5" t="s">
        <v>13</v>
      </c>
      <c r="B13" s="6">
        <v>1835.79</v>
      </c>
      <c r="C13" s="6"/>
      <c r="D13" s="6">
        <f t="shared" si="0"/>
        <v>1835.79</v>
      </c>
    </row>
    <row r="14" spans="1:4">
      <c r="A14" s="3" t="s">
        <v>14</v>
      </c>
      <c r="B14" s="4">
        <v>1835.79</v>
      </c>
      <c r="C14" s="4"/>
      <c r="D14" s="4">
        <f t="shared" si="0"/>
        <v>1835.79</v>
      </c>
    </row>
    <row r="15" spans="1:4">
      <c r="A15" s="5" t="s">
        <v>15</v>
      </c>
      <c r="B15" s="6">
        <v>1835.79</v>
      </c>
      <c r="C15" s="6"/>
      <c r="D15" s="6">
        <f t="shared" si="0"/>
        <v>1835.79</v>
      </c>
    </row>
    <row r="16" spans="1:4">
      <c r="A16" s="3" t="s">
        <v>16</v>
      </c>
      <c r="B16" s="4">
        <v>1835.79</v>
      </c>
      <c r="C16" s="4"/>
      <c r="D16" s="4">
        <f t="shared" si="0"/>
        <v>1835.79</v>
      </c>
    </row>
    <row r="17" spans="1:6">
      <c r="A17" s="5" t="s">
        <v>17</v>
      </c>
      <c r="B17" s="6">
        <v>1835.79</v>
      </c>
      <c r="C17" s="6"/>
      <c r="D17" s="6">
        <f t="shared" si="0"/>
        <v>1835.79</v>
      </c>
    </row>
    <row r="18" spans="1:6">
      <c r="A18" s="3" t="s">
        <v>18</v>
      </c>
      <c r="B18" s="4">
        <v>1835.79</v>
      </c>
      <c r="C18" s="4"/>
      <c r="D18" s="4">
        <f t="shared" si="0"/>
        <v>1835.79</v>
      </c>
    </row>
    <row r="19" spans="1:6">
      <c r="A19" s="5" t="s">
        <v>19</v>
      </c>
      <c r="B19" s="6">
        <v>1835.79</v>
      </c>
      <c r="C19" s="6"/>
      <c r="D19" s="6">
        <f t="shared" si="0"/>
        <v>1835.79</v>
      </c>
    </row>
    <row r="20" spans="1:6">
      <c r="A20" s="3" t="s">
        <v>20</v>
      </c>
      <c r="B20" s="4">
        <v>1835.79</v>
      </c>
      <c r="C20" s="4"/>
      <c r="D20" s="4">
        <f t="shared" si="0"/>
        <v>1835.79</v>
      </c>
    </row>
    <row r="21" spans="1:6">
      <c r="A21" s="5" t="s">
        <v>21</v>
      </c>
      <c r="B21" s="6">
        <v>1835.79</v>
      </c>
      <c r="C21" s="6"/>
      <c r="D21" s="6">
        <f t="shared" si="0"/>
        <v>1835.79</v>
      </c>
    </row>
    <row r="22" spans="1:6">
      <c r="A22" s="3" t="s">
        <v>22</v>
      </c>
      <c r="B22" s="4">
        <v>1187.17</v>
      </c>
      <c r="C22" s="4">
        <v>648.62</v>
      </c>
      <c r="D22" s="4">
        <f t="shared" si="0"/>
        <v>1835.79</v>
      </c>
      <c r="F22" s="1"/>
    </row>
    <row r="23" spans="1:6">
      <c r="A23" s="5" t="s">
        <v>23</v>
      </c>
      <c r="B23" s="6">
        <v>802.18</v>
      </c>
      <c r="C23" s="6">
        <v>484.18</v>
      </c>
      <c r="D23" s="6">
        <f t="shared" si="0"/>
        <v>1286.3599999999999</v>
      </c>
    </row>
    <row r="24" spans="1:6" ht="15.75" thickBot="1">
      <c r="A24" s="62" t="s">
        <v>24</v>
      </c>
      <c r="B24" s="63">
        <v>581.23</v>
      </c>
      <c r="C24" s="63">
        <v>222.38</v>
      </c>
      <c r="D24" s="63">
        <f t="shared" si="0"/>
        <v>803.61</v>
      </c>
    </row>
    <row r="25" spans="1:6" ht="18" customHeight="1" thickBot="1">
      <c r="A25" s="64" t="s">
        <v>71</v>
      </c>
      <c r="B25" s="65">
        <f>SUM(B9:B23)</f>
        <v>25190.500000000007</v>
      </c>
      <c r="C25" s="65">
        <f t="shared" ref="C25:D25" si="1">SUM(C9:C24)</f>
        <v>1355.1799999999998</v>
      </c>
      <c r="D25" s="66">
        <f t="shared" si="1"/>
        <v>27126.910000000007</v>
      </c>
    </row>
    <row r="26" spans="1:6" ht="18.75" customHeight="1" thickBot="1">
      <c r="A26" s="82" t="s">
        <v>73</v>
      </c>
      <c r="B26" s="83"/>
      <c r="C26" s="84"/>
      <c r="D26" s="67">
        <f>D7+D25</f>
        <v>37227.110000000008</v>
      </c>
    </row>
    <row r="28" spans="1:6" ht="19.5" customHeight="1">
      <c r="A28" s="78" t="s">
        <v>25</v>
      </c>
      <c r="B28" s="78"/>
      <c r="C28" s="78"/>
      <c r="D28" s="78"/>
    </row>
    <row r="29" spans="1:6" ht="19.5" customHeight="1">
      <c r="A29" s="2" t="s">
        <v>1</v>
      </c>
      <c r="B29" s="2" t="s">
        <v>2</v>
      </c>
      <c r="C29" s="2" t="s">
        <v>3</v>
      </c>
      <c r="D29" s="2" t="s">
        <v>4</v>
      </c>
    </row>
    <row r="30" spans="1:6">
      <c r="A30" s="5" t="s">
        <v>6</v>
      </c>
      <c r="B30" s="6">
        <v>8494.76</v>
      </c>
      <c r="C30" s="6"/>
      <c r="D30" s="6">
        <f>SUM(B30:C30)</f>
        <v>8494.76</v>
      </c>
    </row>
    <row r="31" spans="1:6">
      <c r="A31" s="3" t="s">
        <v>7</v>
      </c>
      <c r="B31" s="4">
        <v>8494.76</v>
      </c>
      <c r="C31" s="4"/>
      <c r="D31" s="4">
        <f>SUM(B31:C31)</f>
        <v>8494.76</v>
      </c>
    </row>
    <row r="32" spans="1:6" ht="19.5" customHeight="1" thickBot="1">
      <c r="A32" s="11" t="s">
        <v>8</v>
      </c>
      <c r="B32" s="12">
        <f>SUM(B30:B31)</f>
        <v>16989.52</v>
      </c>
      <c r="C32" s="12"/>
      <c r="D32" s="12">
        <f>SUM(D30:D31)</f>
        <v>16989.52</v>
      </c>
    </row>
    <row r="33" spans="1:8">
      <c r="A33" s="7"/>
      <c r="B33" s="8"/>
      <c r="C33" s="8"/>
      <c r="D33" s="8"/>
    </row>
    <row r="34" spans="1:8">
      <c r="A34" s="5" t="s">
        <v>9</v>
      </c>
      <c r="B34" s="6">
        <v>1297.8499999999999</v>
      </c>
      <c r="C34" s="6"/>
      <c r="D34" s="6">
        <f>SUM(B34:C34)</f>
        <v>1297.8499999999999</v>
      </c>
      <c r="F34" s="1"/>
      <c r="H34" s="1"/>
    </row>
    <row r="35" spans="1:8">
      <c r="A35" s="3" t="s">
        <v>10</v>
      </c>
      <c r="B35" s="4">
        <v>1632.79</v>
      </c>
      <c r="C35" s="4"/>
      <c r="D35" s="4">
        <f t="shared" ref="D35:D50" si="2">SUM(B35:C35)</f>
        <v>1632.79</v>
      </c>
      <c r="F35" s="1"/>
      <c r="H35" s="1"/>
    </row>
    <row r="36" spans="1:8">
      <c r="A36" s="5" t="s">
        <v>11</v>
      </c>
      <c r="B36" s="6">
        <v>1632.79</v>
      </c>
      <c r="C36" s="6"/>
      <c r="D36" s="6">
        <f t="shared" si="2"/>
        <v>1632.79</v>
      </c>
      <c r="F36" s="1"/>
      <c r="H36" s="1"/>
    </row>
    <row r="37" spans="1:8">
      <c r="A37" s="3" t="s">
        <v>12</v>
      </c>
      <c r="B37" s="4">
        <v>1632.79</v>
      </c>
      <c r="C37" s="4"/>
      <c r="D37" s="4">
        <f t="shared" si="2"/>
        <v>1632.79</v>
      </c>
      <c r="F37" s="1"/>
      <c r="H37" s="1"/>
    </row>
    <row r="38" spans="1:8">
      <c r="A38" s="5" t="s">
        <v>13</v>
      </c>
      <c r="B38" s="6">
        <v>1674.9499999999998</v>
      </c>
      <c r="C38" s="6"/>
      <c r="D38" s="6">
        <f t="shared" si="2"/>
        <v>1674.9499999999998</v>
      </c>
      <c r="F38" s="1"/>
      <c r="H38" s="1"/>
    </row>
    <row r="39" spans="1:8">
      <c r="A39" s="3" t="s">
        <v>14</v>
      </c>
      <c r="B39" s="75">
        <v>1674.9499999999998</v>
      </c>
      <c r="C39" s="4"/>
      <c r="D39" s="4">
        <f t="shared" si="2"/>
        <v>1674.9499999999998</v>
      </c>
      <c r="F39" s="1"/>
      <c r="H39" s="1"/>
    </row>
    <row r="40" spans="1:8">
      <c r="A40" s="5" t="s">
        <v>15</v>
      </c>
      <c r="B40" s="6">
        <v>1674.9499999999998</v>
      </c>
      <c r="C40" s="6"/>
      <c r="D40" s="6">
        <f t="shared" si="2"/>
        <v>1674.9499999999998</v>
      </c>
      <c r="F40" s="1"/>
      <c r="H40" s="1"/>
    </row>
    <row r="41" spans="1:8">
      <c r="A41" s="3" t="s">
        <v>16</v>
      </c>
      <c r="B41" s="75">
        <v>1674.9499999999998</v>
      </c>
      <c r="C41" s="4"/>
      <c r="D41" s="4">
        <f t="shared" si="2"/>
        <v>1674.9499999999998</v>
      </c>
      <c r="F41" s="1"/>
      <c r="H41" s="1"/>
    </row>
    <row r="42" spans="1:8">
      <c r="A42" s="5" t="s">
        <v>17</v>
      </c>
      <c r="B42" s="6">
        <v>1674.9499999999998</v>
      </c>
      <c r="C42" s="6"/>
      <c r="D42" s="6">
        <f t="shared" si="2"/>
        <v>1674.9499999999998</v>
      </c>
      <c r="F42" s="1"/>
      <c r="H42" s="1"/>
    </row>
    <row r="43" spans="1:8">
      <c r="A43" s="3" t="s">
        <v>18</v>
      </c>
      <c r="B43" s="75">
        <v>1674.9499999999998</v>
      </c>
      <c r="C43" s="4"/>
      <c r="D43" s="4">
        <f t="shared" si="2"/>
        <v>1674.9499999999998</v>
      </c>
      <c r="F43" s="1"/>
      <c r="H43" s="1"/>
    </row>
    <row r="44" spans="1:8">
      <c r="A44" s="74" t="s">
        <v>19</v>
      </c>
      <c r="B44" s="73">
        <v>1516.9399999999998</v>
      </c>
      <c r="C44" s="73">
        <v>158.01</v>
      </c>
      <c r="D44" s="73">
        <f t="shared" si="2"/>
        <v>1674.9499999999998</v>
      </c>
      <c r="F44" s="1"/>
      <c r="H44" s="1"/>
    </row>
    <row r="45" spans="1:8">
      <c r="A45" s="3" t="s">
        <v>20</v>
      </c>
      <c r="B45" s="4">
        <v>1516.9399999999998</v>
      </c>
      <c r="C45" s="4"/>
      <c r="D45" s="4">
        <f t="shared" si="2"/>
        <v>1516.9399999999998</v>
      </c>
      <c r="F45" s="1"/>
      <c r="H45" s="1"/>
    </row>
    <row r="46" spans="1:8">
      <c r="A46" s="5" t="s">
        <v>21</v>
      </c>
      <c r="B46" s="6">
        <v>1516.9399999999998</v>
      </c>
      <c r="C46" s="6"/>
      <c r="D46" s="6">
        <f t="shared" si="2"/>
        <v>1516.9399999999998</v>
      </c>
      <c r="F46" s="1"/>
      <c r="H46" s="1"/>
    </row>
    <row r="47" spans="1:8">
      <c r="A47" s="3" t="s">
        <v>22</v>
      </c>
      <c r="B47" s="4">
        <v>1516.9399999999998</v>
      </c>
      <c r="C47" s="4"/>
      <c r="D47" s="4">
        <f t="shared" si="2"/>
        <v>1516.9399999999998</v>
      </c>
      <c r="F47" s="1"/>
      <c r="H47" s="1"/>
    </row>
    <row r="48" spans="1:8">
      <c r="A48" s="5" t="s">
        <v>23</v>
      </c>
      <c r="B48" s="6">
        <v>1002.0600000000001</v>
      </c>
      <c r="C48" s="6">
        <v>514.88</v>
      </c>
      <c r="D48" s="6">
        <f t="shared" si="2"/>
        <v>1516.94</v>
      </c>
      <c r="F48" s="1"/>
      <c r="H48" s="1"/>
    </row>
    <row r="49" spans="1:8">
      <c r="A49" s="3" t="s">
        <v>27</v>
      </c>
      <c r="B49" s="4">
        <v>1002.0600000000001</v>
      </c>
      <c r="C49" s="4"/>
      <c r="D49" s="4">
        <f t="shared" si="2"/>
        <v>1002.0600000000001</v>
      </c>
      <c r="F49" s="1"/>
      <c r="H49" s="1"/>
    </row>
    <row r="50" spans="1:8" ht="15.75" thickBot="1">
      <c r="A50" s="68" t="s">
        <v>28</v>
      </c>
      <c r="B50" s="69">
        <v>890.38</v>
      </c>
      <c r="C50" s="69"/>
      <c r="D50" s="69">
        <f t="shared" si="2"/>
        <v>890.38</v>
      </c>
      <c r="F50" s="1"/>
      <c r="H50" s="1"/>
    </row>
    <row r="51" spans="1:8" ht="19.5" customHeight="1" thickBot="1">
      <c r="A51" s="70" t="s">
        <v>74</v>
      </c>
      <c r="B51" s="71">
        <f>SUM(B34:B49)</f>
        <v>24317.8</v>
      </c>
      <c r="C51" s="71">
        <f t="shared" ref="C51" si="3">SUM(C34:C50)</f>
        <v>672.89</v>
      </c>
      <c r="D51" s="72">
        <f t="shared" ref="D51" si="4">SUM(D34:D50)</f>
        <v>25881.07</v>
      </c>
      <c r="F51" s="1"/>
      <c r="H51" s="1"/>
    </row>
    <row r="53" spans="1:8" ht="19.5" customHeight="1">
      <c r="A53" s="78" t="s">
        <v>26</v>
      </c>
      <c r="B53" s="78"/>
      <c r="C53" s="78"/>
      <c r="D53" s="78"/>
    </row>
    <row r="54" spans="1:8" ht="30.75" customHeight="1">
      <c r="A54" s="2" t="s">
        <v>1</v>
      </c>
      <c r="B54" s="2" t="s">
        <v>2</v>
      </c>
      <c r="C54" s="2" t="s">
        <v>3</v>
      </c>
      <c r="D54" s="2" t="s">
        <v>4</v>
      </c>
    </row>
    <row r="55" spans="1:8">
      <c r="A55" s="5" t="s">
        <v>9</v>
      </c>
      <c r="B55" s="6">
        <v>1291.1699999999998</v>
      </c>
      <c r="C55" s="6"/>
      <c r="D55" s="6">
        <f>SUM(B55:C55)</f>
        <v>1291.1699999999998</v>
      </c>
      <c r="F55" s="1"/>
      <c r="H55" s="1"/>
    </row>
    <row r="56" spans="1:8">
      <c r="A56" s="3" t="s">
        <v>10</v>
      </c>
      <c r="B56" s="4">
        <v>1671.6</v>
      </c>
      <c r="C56" s="4"/>
      <c r="D56" s="4">
        <f t="shared" ref="D56:D70" si="5">SUM(B56:C56)</f>
        <v>1671.6</v>
      </c>
      <c r="F56" s="1"/>
      <c r="H56" s="1"/>
    </row>
    <row r="57" spans="1:8">
      <c r="A57" s="5" t="s">
        <v>11</v>
      </c>
      <c r="B57" s="6">
        <v>1671.6</v>
      </c>
      <c r="C57" s="6"/>
      <c r="D57" s="6">
        <f t="shared" si="5"/>
        <v>1671.6</v>
      </c>
      <c r="F57" s="1"/>
      <c r="H57" s="1"/>
    </row>
    <row r="58" spans="1:8">
      <c r="A58" s="3" t="s">
        <v>12</v>
      </c>
      <c r="B58" s="75">
        <v>1671.6</v>
      </c>
      <c r="C58" s="4"/>
      <c r="D58" s="4">
        <f t="shared" si="5"/>
        <v>1671.6</v>
      </c>
      <c r="F58" s="1"/>
      <c r="H58" s="1"/>
    </row>
    <row r="59" spans="1:8">
      <c r="A59" s="5" t="s">
        <v>13</v>
      </c>
      <c r="B59" s="6">
        <v>1713.7399999999998</v>
      </c>
      <c r="C59" s="6"/>
      <c r="D59" s="6">
        <f t="shared" si="5"/>
        <v>1713.7399999999998</v>
      </c>
      <c r="F59" s="1"/>
      <c r="H59" s="1"/>
    </row>
    <row r="60" spans="1:8">
      <c r="A60" s="3" t="s">
        <v>14</v>
      </c>
      <c r="B60" s="75">
        <v>1713.7399999999998</v>
      </c>
      <c r="C60" s="4"/>
      <c r="D60" s="4">
        <f t="shared" si="5"/>
        <v>1713.7399999999998</v>
      </c>
      <c r="F60" s="1"/>
      <c r="H60" s="1"/>
    </row>
    <row r="61" spans="1:8">
      <c r="A61" s="5" t="s">
        <v>15</v>
      </c>
      <c r="B61" s="6">
        <v>1713.7399999999998</v>
      </c>
      <c r="C61" s="6"/>
      <c r="D61" s="6">
        <f t="shared" si="5"/>
        <v>1713.7399999999998</v>
      </c>
      <c r="F61" s="1"/>
      <c r="H61" s="1"/>
    </row>
    <row r="62" spans="1:8">
      <c r="A62" s="3" t="s">
        <v>16</v>
      </c>
      <c r="B62" s="75">
        <v>1713.7399999999998</v>
      </c>
      <c r="C62" s="4"/>
      <c r="D62" s="4">
        <f t="shared" si="5"/>
        <v>1713.7399999999998</v>
      </c>
      <c r="F62" s="1"/>
      <c r="H62" s="1"/>
    </row>
    <row r="63" spans="1:8">
      <c r="A63" s="5" t="s">
        <v>17</v>
      </c>
      <c r="B63" s="6">
        <v>1713.7399999999998</v>
      </c>
      <c r="C63" s="6"/>
      <c r="D63" s="6">
        <f t="shared" si="5"/>
        <v>1713.7399999999998</v>
      </c>
      <c r="F63" s="1"/>
      <c r="H63" s="1"/>
    </row>
    <row r="64" spans="1:8">
      <c r="A64" s="3" t="s">
        <v>18</v>
      </c>
      <c r="B64" s="75">
        <v>1713.7399999999998</v>
      </c>
      <c r="C64" s="4"/>
      <c r="D64" s="4">
        <f t="shared" si="5"/>
        <v>1713.7399999999998</v>
      </c>
      <c r="F64" s="1"/>
      <c r="H64" s="1"/>
    </row>
    <row r="65" spans="1:8">
      <c r="A65" s="5" t="s">
        <v>19</v>
      </c>
      <c r="B65" s="6">
        <v>1516.8899999999999</v>
      </c>
      <c r="C65" s="6">
        <v>196.85</v>
      </c>
      <c r="D65" s="6">
        <f t="shared" si="5"/>
        <v>1713.7399999999998</v>
      </c>
      <c r="F65" s="1"/>
      <c r="H65" s="1"/>
    </row>
    <row r="66" spans="1:8">
      <c r="A66" s="3" t="s">
        <v>20</v>
      </c>
      <c r="B66" s="4">
        <v>1516.8899999999999</v>
      </c>
      <c r="C66" s="4"/>
      <c r="D66" s="4">
        <f t="shared" si="5"/>
        <v>1516.8899999999999</v>
      </c>
      <c r="F66" s="1"/>
      <c r="H66" s="1"/>
    </row>
    <row r="67" spans="1:8">
      <c r="A67" s="5" t="s">
        <v>21</v>
      </c>
      <c r="B67" s="6">
        <v>1516.8899999999999</v>
      </c>
      <c r="C67" s="6"/>
      <c r="D67" s="6">
        <f t="shared" si="5"/>
        <v>1516.8899999999999</v>
      </c>
      <c r="F67" s="1"/>
      <c r="H67" s="1"/>
    </row>
    <row r="68" spans="1:8">
      <c r="A68" s="3" t="s">
        <v>22</v>
      </c>
      <c r="B68" s="4">
        <v>1516.8899999999999</v>
      </c>
      <c r="C68" s="3"/>
      <c r="D68" s="4">
        <f t="shared" si="5"/>
        <v>1516.8899999999999</v>
      </c>
      <c r="F68" s="1"/>
      <c r="H68" s="1"/>
    </row>
    <row r="69" spans="1:8">
      <c r="A69" s="5" t="s">
        <v>23</v>
      </c>
      <c r="B69" s="6">
        <v>1002.09</v>
      </c>
      <c r="C69" s="6">
        <v>514.79999999999995</v>
      </c>
      <c r="D69" s="6">
        <f>SUM(B69:C69)</f>
        <v>1516.8899999999999</v>
      </c>
      <c r="F69" s="1"/>
      <c r="H69" s="1"/>
    </row>
    <row r="70" spans="1:8">
      <c r="A70" s="3" t="s">
        <v>27</v>
      </c>
      <c r="B70" s="4">
        <v>1002.09</v>
      </c>
      <c r="C70" s="4"/>
      <c r="D70" s="4">
        <f t="shared" si="5"/>
        <v>1002.09</v>
      </c>
      <c r="F70" s="1"/>
      <c r="H70" s="1"/>
    </row>
    <row r="71" spans="1:8" ht="15.75" thickBot="1">
      <c r="A71" s="5" t="s">
        <v>28</v>
      </c>
      <c r="B71" s="6">
        <v>890.28</v>
      </c>
      <c r="C71" s="6"/>
      <c r="D71" s="6">
        <f>SUM(B71:C71)</f>
        <v>890.28</v>
      </c>
      <c r="F71" s="1"/>
      <c r="H71" s="1"/>
    </row>
    <row r="72" spans="1:8" ht="18" customHeight="1" thickBot="1">
      <c r="A72" s="70" t="s">
        <v>74</v>
      </c>
      <c r="B72" s="71">
        <f>SUM(B55:B70)</f>
        <v>24660.149999999994</v>
      </c>
      <c r="C72" s="71">
        <f t="shared" ref="C72" si="6">SUM(C55:C71)</f>
        <v>711.65</v>
      </c>
      <c r="D72" s="72">
        <f t="shared" ref="D72" si="7">SUM(D55:D71)</f>
        <v>26262.079999999991</v>
      </c>
      <c r="F72" s="1"/>
      <c r="H72" s="1"/>
    </row>
    <row r="73" spans="1:8" ht="6.75" customHeight="1" thickBot="1"/>
    <row r="74" spans="1:8" ht="15.75" thickBot="1">
      <c r="A74" s="76" t="s">
        <v>75</v>
      </c>
      <c r="B74" s="77"/>
      <c r="C74" s="77"/>
      <c r="D74" s="67">
        <f>D72+D51+D32</f>
        <v>69132.67</v>
      </c>
    </row>
    <row r="76" spans="1:8">
      <c r="D76" s="1"/>
      <c r="F76" s="1"/>
    </row>
  </sheetData>
  <mergeCells count="6">
    <mergeCell ref="A74:C74"/>
    <mergeCell ref="A3:D3"/>
    <mergeCell ref="A1:D1"/>
    <mergeCell ref="A28:D28"/>
    <mergeCell ref="A53:D53"/>
    <mergeCell ref="A26:C26"/>
  </mergeCells>
  <pageMargins left="0.7" right="0.7" top="0.75" bottom="0.75" header="0.3" footer="0.3"/>
  <pageSetup paperSize="9" orientation="portrait" r:id="rId1"/>
  <ignoredErrors>
    <ignoredError sqref="B25 B51 B7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D23" sqref="A1:D23"/>
    </sheetView>
  </sheetViews>
  <sheetFormatPr defaultRowHeight="15"/>
  <cols>
    <col min="1" max="1" width="66.140625" customWidth="1"/>
    <col min="2" max="3" width="10.5703125" customWidth="1"/>
    <col min="4" max="4" width="27.85546875" customWidth="1"/>
  </cols>
  <sheetData>
    <row r="1" spans="1:6" ht="18.75">
      <c r="A1" s="87" t="s">
        <v>29</v>
      </c>
      <c r="B1" s="87"/>
      <c r="C1" s="87"/>
      <c r="D1" s="87"/>
    </row>
    <row r="2" spans="1:6" ht="15.75" thickBot="1"/>
    <row r="3" spans="1:6" ht="30.75" customHeight="1" thickBot="1">
      <c r="A3" s="59" t="s">
        <v>30</v>
      </c>
      <c r="B3" s="85" t="s">
        <v>31</v>
      </c>
      <c r="C3" s="86"/>
      <c r="D3" s="60" t="s">
        <v>32</v>
      </c>
    </row>
    <row r="4" spans="1:6" ht="15.75" thickBot="1">
      <c r="A4" s="14" t="s">
        <v>33</v>
      </c>
      <c r="B4" s="18" t="s">
        <v>34</v>
      </c>
      <c r="C4" s="13" t="s">
        <v>35</v>
      </c>
      <c r="D4" s="31" t="s">
        <v>36</v>
      </c>
    </row>
    <row r="5" spans="1:6">
      <c r="A5" s="15" t="s">
        <v>37</v>
      </c>
      <c r="B5" s="19">
        <v>6419</v>
      </c>
      <c r="C5" s="20">
        <v>12607</v>
      </c>
      <c r="D5" s="32">
        <v>19026</v>
      </c>
    </row>
    <row r="6" spans="1:6">
      <c r="A6" s="36" t="s">
        <v>38</v>
      </c>
      <c r="B6" s="37">
        <f>'Bruto po etazama'!D25</f>
        <v>27126.910000000007</v>
      </c>
      <c r="C6" s="38">
        <f>'Bruto po etazama'!D72+'Bruto po etazama'!D51</f>
        <v>52143.149999999994</v>
      </c>
      <c r="D6" s="39" t="s">
        <v>61</v>
      </c>
    </row>
    <row r="7" spans="1:6">
      <c r="A7" s="16" t="s">
        <v>39</v>
      </c>
      <c r="B7" s="21">
        <f>'Bruto po etazama'!D7</f>
        <v>10100.200000000001</v>
      </c>
      <c r="C7" s="22">
        <f>'Bruto po etazama'!D32</f>
        <v>16989.52</v>
      </c>
      <c r="D7" s="33" t="s">
        <v>61</v>
      </c>
    </row>
    <row r="8" spans="1:6">
      <c r="A8" s="36" t="s">
        <v>40</v>
      </c>
      <c r="B8" s="37">
        <f>B6+B7</f>
        <v>37227.110000000008</v>
      </c>
      <c r="C8" s="38">
        <f>C6+C7</f>
        <v>69132.67</v>
      </c>
      <c r="D8" s="39" t="s">
        <v>61</v>
      </c>
    </row>
    <row r="9" spans="1:6">
      <c r="A9" s="16" t="s">
        <v>41</v>
      </c>
      <c r="B9" s="21">
        <f>'Bruto po etazama'!B12</f>
        <v>1835.79</v>
      </c>
      <c r="C9" s="22">
        <f>'Bruto po etazama'!B38+'Bruto po etazama'!B59</f>
        <v>3388.6899999999996</v>
      </c>
      <c r="D9" s="33" t="s">
        <v>61</v>
      </c>
    </row>
    <row r="10" spans="1:6">
      <c r="A10" s="36" t="s">
        <v>42</v>
      </c>
      <c r="B10" s="37">
        <f>'Bruto po etazama'!B5</f>
        <v>5050.1000000000004</v>
      </c>
      <c r="C10" s="38">
        <f>'Bruto po etazama'!B30</f>
        <v>8494.76</v>
      </c>
      <c r="D10" s="39" t="s">
        <v>61</v>
      </c>
    </row>
    <row r="11" spans="1:6">
      <c r="A11" s="16" t="s">
        <v>43</v>
      </c>
      <c r="B11" s="23">
        <f>B9/B5</f>
        <v>0.28599314534974296</v>
      </c>
      <c r="C11" s="24">
        <f>C9/C5</f>
        <v>0.26879432061553105</v>
      </c>
      <c r="D11" s="34">
        <v>0.5</v>
      </c>
    </row>
    <row r="12" spans="1:6">
      <c r="A12" s="36" t="s">
        <v>44</v>
      </c>
      <c r="B12" s="40">
        <f>B10/B5</f>
        <v>0.78674248325284313</v>
      </c>
      <c r="C12" s="41">
        <f>C10/C5</f>
        <v>0.67381296105338306</v>
      </c>
      <c r="D12" s="42">
        <v>0.85</v>
      </c>
    </row>
    <row r="13" spans="1:6">
      <c r="A13" s="16" t="s">
        <v>45</v>
      </c>
      <c r="B13" s="21">
        <f>B5-B9</f>
        <v>4583.21</v>
      </c>
      <c r="C13" s="22">
        <f>C5-C9</f>
        <v>9218.3100000000013</v>
      </c>
      <c r="D13" s="33" t="s">
        <v>61</v>
      </c>
    </row>
    <row r="14" spans="1:6">
      <c r="A14" s="36" t="s">
        <v>46</v>
      </c>
      <c r="B14" s="40">
        <f>B13/B5</f>
        <v>0.71400685465025704</v>
      </c>
      <c r="C14" s="41">
        <f>C13/C5</f>
        <v>0.73120567938446901</v>
      </c>
      <c r="D14" s="42">
        <v>0.5</v>
      </c>
    </row>
    <row r="15" spans="1:6">
      <c r="A15" s="16" t="s">
        <v>47</v>
      </c>
      <c r="B15" s="21">
        <v>1014.64</v>
      </c>
      <c r="C15" s="22">
        <v>1923.63</v>
      </c>
      <c r="D15" s="33" t="s">
        <v>61</v>
      </c>
    </row>
    <row r="16" spans="1:6">
      <c r="A16" s="36" t="s">
        <v>48</v>
      </c>
      <c r="B16" s="40">
        <f>B15/B5</f>
        <v>0.15806823492755881</v>
      </c>
      <c r="C16" s="41">
        <f>C15/C5</f>
        <v>0.15258427857539464</v>
      </c>
      <c r="D16" s="42">
        <v>0.15</v>
      </c>
      <c r="F16" s="1"/>
    </row>
    <row r="17" spans="1:4">
      <c r="A17" s="16" t="s">
        <v>49</v>
      </c>
      <c r="B17" s="21">
        <v>1135.69</v>
      </c>
      <c r="C17" s="22">
        <v>2627.41</v>
      </c>
      <c r="D17" s="33" t="s">
        <v>61</v>
      </c>
    </row>
    <row r="18" spans="1:4">
      <c r="A18" s="36" t="s">
        <v>50</v>
      </c>
      <c r="B18" s="40">
        <f>B17/B5</f>
        <v>0.17692631250973673</v>
      </c>
      <c r="C18" s="41">
        <f>C17/C5</f>
        <v>0.20840882049654952</v>
      </c>
      <c r="D18" s="39" t="s">
        <v>61</v>
      </c>
    </row>
    <row r="19" spans="1:4">
      <c r="A19" s="16" t="s">
        <v>58</v>
      </c>
      <c r="B19" s="25">
        <v>51.7</v>
      </c>
      <c r="C19" s="26">
        <v>39.65</v>
      </c>
      <c r="D19" s="33" t="s">
        <v>55</v>
      </c>
    </row>
    <row r="20" spans="1:4">
      <c r="A20" s="36" t="s">
        <v>51</v>
      </c>
      <c r="B20" s="43" t="s">
        <v>76</v>
      </c>
      <c r="C20" s="44">
        <v>67</v>
      </c>
      <c r="D20" s="39" t="s">
        <v>56</v>
      </c>
    </row>
    <row r="21" spans="1:4">
      <c r="A21" s="16" t="s">
        <v>52</v>
      </c>
      <c r="B21" s="28">
        <v>315</v>
      </c>
      <c r="C21" s="27">
        <v>617</v>
      </c>
      <c r="D21" s="33" t="s">
        <v>57</v>
      </c>
    </row>
    <row r="22" spans="1:4">
      <c r="A22" s="36" t="s">
        <v>53</v>
      </c>
      <c r="B22" s="45">
        <v>19</v>
      </c>
      <c r="C22" s="44">
        <v>32</v>
      </c>
      <c r="D22" s="39" t="s">
        <v>59</v>
      </c>
    </row>
    <row r="23" spans="1:4" ht="15.75" thickBot="1">
      <c r="A23" s="17" t="s">
        <v>54</v>
      </c>
      <c r="B23" s="29" t="s">
        <v>60</v>
      </c>
      <c r="C23" s="30" t="s">
        <v>60</v>
      </c>
      <c r="D23" s="35"/>
    </row>
  </sheetData>
  <mergeCells count="2">
    <mergeCell ref="B3:C3"/>
    <mergeCell ref="A1:D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G15" sqref="G15"/>
    </sheetView>
  </sheetViews>
  <sheetFormatPr defaultRowHeight="15"/>
  <cols>
    <col min="1" max="1" width="27.42578125" customWidth="1"/>
    <col min="3" max="3" width="18.140625" customWidth="1"/>
    <col min="5" max="5" width="18.140625" customWidth="1"/>
  </cols>
  <sheetData>
    <row r="1" spans="1:5" ht="24.75" customHeight="1">
      <c r="A1" s="88" t="s">
        <v>62</v>
      </c>
      <c r="B1" s="89"/>
      <c r="C1" s="89"/>
      <c r="D1" s="89"/>
      <c r="E1" s="90"/>
    </row>
    <row r="2" spans="1:5" ht="13.5" customHeight="1" thickBot="1"/>
    <row r="3" spans="1:5" ht="20.25" customHeight="1" thickBot="1">
      <c r="A3" s="61" t="s">
        <v>63</v>
      </c>
      <c r="B3" s="91" t="s">
        <v>65</v>
      </c>
      <c r="C3" s="91"/>
      <c r="D3" s="91" t="s">
        <v>64</v>
      </c>
      <c r="E3" s="92"/>
    </row>
    <row r="4" spans="1:5" ht="45">
      <c r="A4" s="49"/>
      <c r="B4" s="50" t="s">
        <v>66</v>
      </c>
      <c r="C4" s="51" t="s">
        <v>67</v>
      </c>
      <c r="D4" s="50" t="s">
        <v>66</v>
      </c>
      <c r="E4" s="52" t="s">
        <v>67</v>
      </c>
    </row>
    <row r="5" spans="1:5">
      <c r="A5" s="46" t="s">
        <v>68</v>
      </c>
      <c r="B5" s="53">
        <v>47</v>
      </c>
      <c r="C5" s="53">
        <v>3</v>
      </c>
      <c r="D5" s="53">
        <v>125</v>
      </c>
      <c r="E5" s="54">
        <v>6</v>
      </c>
    </row>
    <row r="6" spans="1:5">
      <c r="A6" s="46" t="s">
        <v>69</v>
      </c>
      <c r="B6" s="53">
        <v>132</v>
      </c>
      <c r="C6" s="53">
        <v>8</v>
      </c>
      <c r="D6" s="53">
        <v>244</v>
      </c>
      <c r="E6" s="54">
        <v>13</v>
      </c>
    </row>
    <row r="7" spans="1:5" ht="15.75" thickBot="1">
      <c r="A7" s="47" t="s">
        <v>70</v>
      </c>
      <c r="B7" s="55">
        <v>136</v>
      </c>
      <c r="C7" s="55">
        <v>8</v>
      </c>
      <c r="D7" s="55">
        <v>248</v>
      </c>
      <c r="E7" s="56">
        <v>13</v>
      </c>
    </row>
    <row r="8" spans="1:5" ht="21.75" customHeight="1" thickBot="1">
      <c r="A8" s="48" t="s">
        <v>8</v>
      </c>
      <c r="B8" s="57">
        <f>SUM(B5:B7)</f>
        <v>315</v>
      </c>
      <c r="C8" s="57">
        <f>SUM(C5:C7)</f>
        <v>19</v>
      </c>
      <c r="D8" s="57">
        <f>SUM(D5:D7)</f>
        <v>617</v>
      </c>
      <c r="E8" s="58">
        <f>SUM(E5:E7)</f>
        <v>32</v>
      </c>
    </row>
  </sheetData>
  <mergeCells count="3">
    <mergeCell ref="A1:E1"/>
    <mergeCell ref="B3:C3"/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Bruto po etazama</vt:lpstr>
      <vt:lpstr>Ostvareni param</vt:lpstr>
      <vt:lpstr>kapaciteti parkiranja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OAG</dc:creator>
  <cp:lastModifiedBy>vesna</cp:lastModifiedBy>
  <cp:lastPrinted>2019-08-22T11:11:05Z</cp:lastPrinted>
  <dcterms:created xsi:type="dcterms:W3CDTF">2019-08-21T07:20:20Z</dcterms:created>
  <dcterms:modified xsi:type="dcterms:W3CDTF">2019-08-22T12:35:55Z</dcterms:modified>
</cp:coreProperties>
</file>